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Y:\Oddeleni analyz a koordinace vedy\_Spolecne\Prac_skupina ROZPOČET\ROZPOČET 2023-2025\380_RVVI_2022-06-24\"/>
    </mc:Choice>
  </mc:AlternateContent>
  <bookViews>
    <workbookView xWindow="0" yWindow="0" windowWidth="21570" windowHeight="7710" tabRatio="910"/>
  </bookViews>
  <sheets>
    <sheet name="VaVaI bez EU a FM" sheetId="40" r:id="rId1"/>
    <sheet name="EU-VVI 2023" sheetId="5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_____________Tab16">'[1]301-KPR'!#REF!</definedName>
    <definedName name="_____________Tab16">'[1]301-KPR'!#REF!</definedName>
    <definedName name="____________FM2013">'[2]záv.uk,.KPR'!#REF!</definedName>
    <definedName name="____________Tab16">'[1]301-KPR'!#REF!</definedName>
    <definedName name="___________FM2013">'[2]záv.uk,.KPR'!#REF!</definedName>
    <definedName name="___________Tab16">'[1]301-KPR'!#REF!</definedName>
    <definedName name="__________FM2013">'[2]záv.uk,.KPR'!#REF!</definedName>
    <definedName name="__________Tab16">'[1]301-KPR'!#REF!</definedName>
    <definedName name="_________FM2013">'[2]záv.uk,.KPR'!#REF!</definedName>
    <definedName name="_________Tab16">'[1]301-KPR'!#REF!</definedName>
    <definedName name="________FM2013">'[2]záv.uk,.KPR'!#REF!</definedName>
    <definedName name="________Tab16">'[1]301-KPR'!#REF!</definedName>
    <definedName name="_______FM2013">'[2]záv.uk,.KPR'!#REF!</definedName>
    <definedName name="_______Tab16">'[1]301-KPR'!#REF!</definedName>
    <definedName name="______FM2013">'[2]záv.uk,.KPR'!#REF!</definedName>
    <definedName name="______Tab16">'[1]301-KPR'!#REF!</definedName>
    <definedName name="_____FM2013">'[2]záv.uk,.KPR'!#REF!</definedName>
    <definedName name="_____Tab16">'[3]301-KPR'!#REF!</definedName>
    <definedName name="____FM2013">'[2]záv.uk,.KPR'!#REF!</definedName>
    <definedName name="____Tab16" localSheetId="1">'[3]301-KPR'!#REF!</definedName>
    <definedName name="____Tab16">'[4]301-KPR'!#REF!</definedName>
    <definedName name="___FM2013">'[5]záv.uk,.KPR'!#REF!</definedName>
    <definedName name="___Tab16" localSheetId="1">'[3]301-KPR'!#REF!</definedName>
    <definedName name="___Tab16">'[4]301-KPR'!#REF!</definedName>
    <definedName name="__FM2013" localSheetId="1">'[5]záv.uk,.KPR'!#REF!</definedName>
    <definedName name="__FM2013">'[2]záv.uk,.KPR'!#REF!</definedName>
    <definedName name="__Tab16" localSheetId="1">'[3]301-KPR'!#REF!</definedName>
    <definedName name="__Tab16">'[4]301-KPR'!#REF!</definedName>
    <definedName name="_FM2013" localSheetId="1">'[5]záv.uk,.KPR'!#REF!</definedName>
    <definedName name="_FM2013">'[2]záv.uk,.KPR'!#REF!</definedName>
    <definedName name="_Tab16" localSheetId="1">'[3]301-KPR'!#REF!</definedName>
    <definedName name="_Tab16">'[4]301-KPR'!#REF!</definedName>
    <definedName name="aa" localSheetId="1">'[6]301-KPR'!#REF!</definedName>
    <definedName name="aa">'[6]301-KPR'!#REF!</definedName>
    <definedName name="AccessDatabase">"C:\Dokumenty\Borisek\Excel\1998\ROZPIS1998\1LEDEN1998\akce98-1.mdb"</definedName>
    <definedName name="AV" localSheetId="1">'[5]záv.uk,.KPR'!#REF!</definedName>
    <definedName name="AV">'[2]záv.uk,.KPR'!#REF!</definedName>
    <definedName name="AVC" localSheetId="1">'[3]301-KPR'!#REF!</definedName>
    <definedName name="AVC">'[3]301-KPR'!#REF!</definedName>
    <definedName name="AVv" localSheetId="1">'[3]301-KPR'!#REF!</definedName>
    <definedName name="AVv">'[3]301-KPR'!#REF!</definedName>
    <definedName name="baba" localSheetId="1">'[5]záv.uk,.KPR'!#REF!</definedName>
    <definedName name="baba">'[2]záv.uk,.KPR'!#REF!</definedName>
    <definedName name="BIS">'[2]záv.uk,.KPR'!$B$6</definedName>
    <definedName name="CBU" localSheetId="1">'[5]záv.uk,.KPR'!#REF!</definedName>
    <definedName name="CBU">'[2]záv.uk,.KPR'!#REF!</definedName>
    <definedName name="celkem1" localSheetId="1">'[3]301-KPR'!#REF!</definedName>
    <definedName name="celkem1">'[3]301-KPR'!#REF!</definedName>
    <definedName name="CSU" localSheetId="1">'[5]záv.uk,.KPR'!#REF!</definedName>
    <definedName name="CSU">'[2]záv.uk,.KPR'!#REF!</definedName>
    <definedName name="CUZK" localSheetId="1">'[5]záv.uk,.KPR'!#REF!</definedName>
    <definedName name="CUZK">'[2]záv.uk,.KPR'!#REF!</definedName>
    <definedName name="CÚZK" localSheetId="1">'[7]301'!#REF!</definedName>
    <definedName name="CÚZK">'[7]301'!#REF!</definedName>
    <definedName name="CUZKL" localSheetId="1">'[3]301-KPR'!#REF!</definedName>
    <definedName name="CUZKL">'[3]301-KPR'!#REF!</definedName>
    <definedName name="DF_GRID_1" localSheetId="1">#REF!</definedName>
    <definedName name="DF_GRID_1">#REF!</definedName>
    <definedName name="GA" localSheetId="1">'[5]záv.uk,.KPR'!#REF!</definedName>
    <definedName name="GA">'[2]záv.uk,.KPR'!#REF!</definedName>
    <definedName name="GAE" localSheetId="1">'[3]301-KPR'!#REF!</definedName>
    <definedName name="GAE">'[3]301-KPR'!#REF!</definedName>
    <definedName name="gggg" localSheetId="1">#REF!</definedName>
    <definedName name="gggg">#REF!</definedName>
    <definedName name="hhh" localSheetId="1">#REF!</definedName>
    <definedName name="hhh">#REF!</definedName>
    <definedName name="hhhh">'[8]301-KPR'!#REF!</definedName>
    <definedName name="jik" localSheetId="1">#REF!</definedName>
    <definedName name="jik">#REF!</definedName>
    <definedName name="jjj" localSheetId="1">#REF!</definedName>
    <definedName name="jjj">#REF!</definedName>
    <definedName name="jksefjnsdf" localSheetId="1">'[3]301-KPR'!#REF!</definedName>
    <definedName name="jksefjnsdf">'[3]301-KPR'!#REF!</definedName>
    <definedName name="KK" localSheetId="1">#REF!</definedName>
    <definedName name="KK">#REF!</definedName>
    <definedName name="kkkk" localSheetId="1">'[9]301-KPR'!#REF!</definedName>
    <definedName name="kkkk">'[10]301-KPR'!#REF!</definedName>
    <definedName name="kkkkk">'[8]301-KPR'!#REF!</definedName>
    <definedName name="kontrolní" localSheetId="1">'[11]301'!#REF!</definedName>
    <definedName name="kontrolní">'[11]301'!#REF!</definedName>
    <definedName name="KPR">'[2]záv.uk,.KPR'!$B$30</definedName>
    <definedName name="MDS" localSheetId="1">'[5]záv.uk,.KPR'!#REF!</definedName>
    <definedName name="MDS">'[2]záv.uk,.KPR'!#REF!</definedName>
    <definedName name="MF">'[2]záv.uk,.KPR'!$B$6</definedName>
    <definedName name="min_obdobi" localSheetId="1">#REF!</definedName>
    <definedName name="min_obdobi">#REF!</definedName>
    <definedName name="MK" localSheetId="1">'[5]záv.uk,.KPR'!#REF!</definedName>
    <definedName name="MK">'[2]záv.uk,.KPR'!#REF!</definedName>
    <definedName name="MMR">'[2]záv.uk,.KPR'!$B$6</definedName>
    <definedName name="MO">'[2]záv.uk,.KPR'!$B$6</definedName>
    <definedName name="MPO" localSheetId="1">'[5]záv.uk,.KPR'!#REF!</definedName>
    <definedName name="MPO">'[2]záv.uk,.KPR'!#REF!</definedName>
    <definedName name="MPSV">'[2]záv.uk,.KPR'!$B$6</definedName>
    <definedName name="MS" localSheetId="1">'[5]záv.uk,.KPR'!#REF!</definedName>
    <definedName name="MS">'[2]záv.uk,.KPR'!#REF!</definedName>
    <definedName name="MSMT" localSheetId="1">'[5]záv.uk,.KPR'!#REF!</definedName>
    <definedName name="MSMT">'[2]záv.uk,.KPR'!#REF!</definedName>
    <definedName name="MSMT1" localSheetId="1">'[3]301-KPR'!#REF!</definedName>
    <definedName name="MSMT1">'[3]301-KPR'!#REF!</definedName>
    <definedName name="MV">'[2]záv.uk,.KPR'!$B$6</definedName>
    <definedName name="MZdr" localSheetId="1">'[5]záv.uk,.KPR'!#REF!</definedName>
    <definedName name="MZdr">'[2]záv.uk,.KPR'!#REF!</definedName>
    <definedName name="MZe" localSheetId="1">'[5]záv.uk,.KPR'!#REF!</definedName>
    <definedName name="MZe">'[2]záv.uk,.KPR'!#REF!</definedName>
    <definedName name="MZP">'[2]záv.uk,.KPR'!$B$6</definedName>
    <definedName name="MZv">'[2]záv.uk,.KPR'!$B$6</definedName>
    <definedName name="NKU" localSheetId="1">'[5]záv.uk,.KPR'!#REF!</definedName>
    <definedName name="NKU">'[2]záv.uk,.KPR'!#REF!</definedName>
    <definedName name="obdobi" localSheetId="1">#REF!</definedName>
    <definedName name="obdobi">#REF!</definedName>
    <definedName name="_xlnm.Print_Area" localSheetId="1">'EU-VVI 2023'!$B$2:$F$23</definedName>
    <definedName name="_xlnm.Print_Area" localSheetId="0">'VaVaI bez EU a FM'!$B$3:$N$28</definedName>
    <definedName name="pol" localSheetId="1">#REF!</definedName>
    <definedName name="pol">#REF!</definedName>
    <definedName name="PSP">'[2]záv.uk,.KPR'!$B$6</definedName>
    <definedName name="RRTV" localSheetId="1">'[5]záv.uk,.KPR'!#REF!</definedName>
    <definedName name="RRTV">'[2]záv.uk,.KPR'!#REF!</definedName>
    <definedName name="SAPBEXhrIndnt" hidden="1">"Wide"</definedName>
    <definedName name="SAPsysID" hidden="1">"708C5W7SBKP804JT78WJ0JNKI"</definedName>
    <definedName name="SAPwbID" hidden="1">"ARS"</definedName>
    <definedName name="SD" localSheetId="1">#REF!</definedName>
    <definedName name="SD">#REF!</definedName>
    <definedName name="SP">'[2]záv.uk,.KPR'!$B$6</definedName>
    <definedName name="ss" localSheetId="1">#REF!</definedName>
    <definedName name="ss">#REF!</definedName>
    <definedName name="SSHR" localSheetId="1">'[5]záv.uk,.KPR'!#REF!</definedName>
    <definedName name="SSHR">'[2]záv.uk,.KPR'!#REF!</definedName>
    <definedName name="SUJB" localSheetId="1">'[5]záv.uk,.KPR'!#REF!</definedName>
    <definedName name="SUJB">'[2]záv.uk,.KPR'!#REF!</definedName>
    <definedName name="SV">'[1]301-KPR'!#REF!</definedName>
    <definedName name="TABULKA_1">#N/A</definedName>
    <definedName name="TABULKA_2">#N/A</definedName>
    <definedName name="UOHS" localSheetId="1">'[5]záv.uk,.KPR'!#REF!</definedName>
    <definedName name="UOHS">'[2]záv.uk,.KPR'!#REF!</definedName>
    <definedName name="UPV" localSheetId="1">'[5]záv.uk,.KPR'!#REF!</definedName>
    <definedName name="UPV">'[2]záv.uk,.KPR'!#REF!</definedName>
    <definedName name="US" localSheetId="1">'[5]záv.uk,.KPR'!#REF!</definedName>
    <definedName name="US">'[2]záv.uk,.KPR'!#REF!</definedName>
    <definedName name="USIS" localSheetId="1">'[5]záv.uk,.KPR'!#REF!</definedName>
    <definedName name="USIS">'[2]záv.uk,.KPR'!#REF!</definedName>
    <definedName name="UV">'[2]záv.uk,.KPR'!$B$6</definedName>
    <definedName name="VSTUPY_1">#N/A</definedName>
    <definedName name="VSTUPY_2">#N/A</definedName>
    <definedName name="xxc">'[3]301-KPR'!#REF!</definedName>
    <definedName name="xxv">'[12]301-KPR'!#REF!</definedName>
    <definedName name="XXXXX">'[8]301-KPR'!#REF!</definedName>
    <definedName name="xxxxxxx" localSheetId="1">'[5]záv.uk,.KPR'!#REF!</definedName>
    <definedName name="xxxxxxx">'[2]záv.uk,.KPR'!#REF!</definedName>
    <definedName name="změna">'[8]301-KPR'!#REF!</definedName>
    <definedName name="změny">'[8]301-KPR'!#REF!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" i="40" l="1"/>
  <c r="M9" i="40"/>
  <c r="M10" i="40"/>
  <c r="M11" i="40"/>
  <c r="M12" i="40"/>
  <c r="M13" i="40"/>
  <c r="M14" i="40"/>
  <c r="M15" i="40"/>
  <c r="M16" i="40"/>
  <c r="M17" i="40"/>
  <c r="M18" i="40"/>
  <c r="M19" i="40"/>
  <c r="M20" i="40"/>
  <c r="M21" i="40"/>
  <c r="M22" i="40"/>
  <c r="J8" i="40"/>
  <c r="J9" i="40"/>
  <c r="J10" i="40"/>
  <c r="J11" i="40"/>
  <c r="J12" i="40"/>
  <c r="J13" i="40"/>
  <c r="J14" i="40"/>
  <c r="J15" i="40"/>
  <c r="J16" i="40"/>
  <c r="J17" i="40"/>
  <c r="J18" i="40"/>
  <c r="J19" i="40"/>
  <c r="J20" i="40"/>
  <c r="J21" i="40"/>
  <c r="J22" i="40"/>
  <c r="G8" i="40"/>
  <c r="G9" i="40"/>
  <c r="G10" i="40"/>
  <c r="G11" i="40"/>
  <c r="G12" i="40"/>
  <c r="G13" i="40"/>
  <c r="G14" i="40"/>
  <c r="G15" i="40"/>
  <c r="G16" i="40"/>
  <c r="G17" i="40"/>
  <c r="G18" i="40"/>
  <c r="G19" i="40"/>
  <c r="G20" i="40"/>
  <c r="G21" i="40"/>
  <c r="G22" i="40"/>
  <c r="D23" i="40"/>
  <c r="E23" i="40"/>
  <c r="F23" i="40"/>
  <c r="H23" i="40"/>
  <c r="I23" i="40"/>
  <c r="K23" i="40"/>
  <c r="G23" i="40" l="1"/>
  <c r="J23" i="40"/>
  <c r="M23" i="40"/>
  <c r="L23" i="40"/>
  <c r="E23" i="53" l="1"/>
  <c r="F23" i="53" s="1"/>
  <c r="D23" i="53"/>
  <c r="F22" i="53"/>
  <c r="E22" i="53"/>
  <c r="D22" i="53"/>
  <c r="F21" i="53"/>
  <c r="F20" i="53"/>
  <c r="F19" i="53"/>
  <c r="F18" i="53"/>
  <c r="F17" i="53"/>
  <c r="F16" i="53"/>
  <c r="F15" i="53"/>
  <c r="F14" i="53"/>
  <c r="F13" i="53"/>
  <c r="F12" i="53"/>
  <c r="F11" i="53"/>
  <c r="F10" i="53"/>
  <c r="F9" i="53"/>
  <c r="F8" i="53"/>
  <c r="F7" i="53"/>
  <c r="N23" i="40" l="1"/>
  <c r="N22" i="40"/>
  <c r="N21" i="40"/>
  <c r="N20" i="40"/>
  <c r="N19" i="40"/>
  <c r="N18" i="40"/>
  <c r="N17" i="40"/>
  <c r="N16" i="40"/>
  <c r="N15" i="40"/>
  <c r="N14" i="40"/>
  <c r="N13" i="40"/>
  <c r="N12" i="40"/>
  <c r="N11" i="40"/>
  <c r="N10" i="40"/>
  <c r="N9" i="40"/>
  <c r="N8" i="40"/>
</calcChain>
</file>

<file path=xl/sharedStrings.xml><?xml version="1.0" encoding="utf-8"?>
<sst xmlns="http://schemas.openxmlformats.org/spreadsheetml/2006/main" count="58" uniqueCount="51">
  <si>
    <t>v Kč</t>
  </si>
  <si>
    <t>Kapitola</t>
  </si>
  <si>
    <t>Úřad vlády České republiky</t>
  </si>
  <si>
    <t>Ministerstvo zahraničních věcí</t>
  </si>
  <si>
    <t>Ministerstvo obrany</t>
  </si>
  <si>
    <t>Ministerstvo práce a sociálních věcí</t>
  </si>
  <si>
    <t>Ministerstvo vnitra</t>
  </si>
  <si>
    <t>Ministerstvo životního prostředí</t>
  </si>
  <si>
    <t>Grantová agentura České republiky</t>
  </si>
  <si>
    <t>Ministerstvo průmyslu a obchodu</t>
  </si>
  <si>
    <t>Ministerstvo dopravy</t>
  </si>
  <si>
    <t>Ministerstvo zemědělství</t>
  </si>
  <si>
    <t>Ministerstvo školství, mládeže a tělovýchovy</t>
  </si>
  <si>
    <t>Ministerstvo kultury</t>
  </si>
  <si>
    <t>Ministerstvo zdravotnictví</t>
  </si>
  <si>
    <t>Akademie věd České republiky</t>
  </si>
  <si>
    <t>Technologická agentura České republiky</t>
  </si>
  <si>
    <t>(bez prostředků z rozpočtu EU a FM)</t>
  </si>
  <si>
    <t>10400 - OP Zaměstnanost 2014+</t>
  </si>
  <si>
    <t>CELKEM za kapitolu</t>
  </si>
  <si>
    <t>14300 - OP Jan Amos Komenský</t>
  </si>
  <si>
    <t>12104 - KP Horizont 2020 2014+</t>
  </si>
  <si>
    <t>322 - Ministerstvo průmyslu a obchodu</t>
  </si>
  <si>
    <t>10200 - OP Podnikání a inovace pro konkurenceschopnost 2014+</t>
  </si>
  <si>
    <t>333 - Ministerstvo školství, mládeže a tělovýchovy</t>
  </si>
  <si>
    <t>04710 - KP Eurostar</t>
  </si>
  <si>
    <t>377 - Technologická agentura České republiky</t>
  </si>
  <si>
    <t>CELKEM</t>
  </si>
  <si>
    <t>06004 - EHP/Norsko 3</t>
  </si>
  <si>
    <t>14200 - OP Technologie a aplikace pro konkurenceschopnost</t>
  </si>
  <si>
    <t>17013 - NPO Digitální vysokorychlostní sítě</t>
  </si>
  <si>
    <t>17051 - NPO Excel. výzkum a výv. v prir. obl. veř. záj. ve zdrav.</t>
  </si>
  <si>
    <t>17052 - NPO Podpora výzku. a výv. v podn. a zavád. inovací. do podn. praxe</t>
  </si>
  <si>
    <t>16600 - Horizont Evropa</t>
  </si>
  <si>
    <t>Název nástroje včetně analytiky</t>
  </si>
  <si>
    <t>Celkem</t>
  </si>
  <si>
    <t xml:space="preserve"> Výdaje kryté příjmy z rozpočtu EU/FM</t>
  </si>
  <si>
    <t xml:space="preserve"> Podíl státního rozpočtu </t>
  </si>
  <si>
    <r>
      <t>2023</t>
    </r>
    <r>
      <rPr>
        <sz val="11"/>
        <rFont val="Calibri"/>
        <family val="2"/>
        <charset val="238"/>
        <scheme val="minor"/>
      </rPr>
      <t xml:space="preserve">                          návrh RVVI</t>
    </r>
  </si>
  <si>
    <r>
      <t>2024</t>
    </r>
    <r>
      <rPr>
        <sz val="11"/>
        <rFont val="Calibri"/>
        <family val="2"/>
        <charset val="238"/>
        <scheme val="minor"/>
      </rPr>
      <t xml:space="preserve">                          návrh RVVI</t>
    </r>
  </si>
  <si>
    <r>
      <t>2025</t>
    </r>
    <r>
      <rPr>
        <sz val="11"/>
        <rFont val="Calibri"/>
        <family val="2"/>
        <charset val="238"/>
        <scheme val="minor"/>
      </rPr>
      <t xml:space="preserve">                          návrh RVVI</t>
    </r>
  </si>
  <si>
    <t>č.    kapitoly</t>
  </si>
  <si>
    <r>
      <t>rozdíl</t>
    </r>
    <r>
      <rPr>
        <sz val="11"/>
        <color rgb="FF0070C0"/>
        <rFont val="Calibri"/>
        <family val="2"/>
        <charset val="238"/>
        <scheme val="minor"/>
      </rPr>
      <t xml:space="preserve">                         MF vs RVVI</t>
    </r>
  </si>
  <si>
    <r>
      <t>2023</t>
    </r>
    <r>
      <rPr>
        <sz val="11"/>
        <rFont val="Calibri"/>
        <family val="2"/>
        <charset val="238"/>
        <scheme val="minor"/>
      </rPr>
      <t xml:space="preserve">                  návrh MF</t>
    </r>
  </si>
  <si>
    <r>
      <t>2024</t>
    </r>
    <r>
      <rPr>
        <sz val="11"/>
        <rFont val="Calibri"/>
        <family val="2"/>
        <charset val="238"/>
        <scheme val="minor"/>
      </rPr>
      <t xml:space="preserve">                      návrh MF</t>
    </r>
  </si>
  <si>
    <r>
      <t>2025</t>
    </r>
    <r>
      <rPr>
        <sz val="11"/>
        <rFont val="Calibri"/>
        <family val="2"/>
        <charset val="238"/>
        <scheme val="minor"/>
      </rPr>
      <t xml:space="preserve">                       návrh MF</t>
    </r>
  </si>
  <si>
    <t>rozdíl 
2023-2022    návrh MF</t>
  </si>
  <si>
    <t>Výzkum, vývoj a inovace  - výdaje, které jsou nebo mají být kryty z rozpočtu Evropské unie a finančních mechanismů včetně stanoveného podílu státního rozpočtu na financování těchto výdajů na rok 2023 v Kč</t>
  </si>
  <si>
    <t>Předběžný návrh MF byl schválen usnesením vlády ze dne 1. června 2022 č. 471 k přípravě státního rozpočtu ČR na rok 2023 a střednědobého výhledu na léta 2024 a 2025</t>
  </si>
  <si>
    <t>Návrh RVVI vzala vláda na vědomí svým usnesením ze dne 1. června 2022 č. 452 o návrhu výdajů státního rozpočtu ČR na VaVaI na rok 2023 se střednědobým výhledem na léta 2024 a 2025 a dlouhodobým výhledem do roku 2029</t>
  </si>
  <si>
    <t xml:space="preserve">Srovnání předběžného návrhu výdajů na výzkum, vývoj a inovace Ministerstva financí a návrhu RVVI na léta 2023-2025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</si>
</sst>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č_-;\-* #,##0.00\ _K_č_-;_-* &quot;-&quot;??\ _K_č_-;_-@_-"/>
    <numFmt numFmtId="165" formatCode="###\ ###\ ###\ ###\ ##0;[Red]\-###\ ###\ ###\ ###\ ##0"/>
  </numFmts>
  <fonts count="24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Times New Roman"/>
      <family val="2"/>
      <charset val="238"/>
    </font>
    <font>
      <b/>
      <sz val="1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AAAAAA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AAAAAA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AAAAAA"/>
      </bottom>
      <diagonal/>
    </border>
    <border>
      <left/>
      <right style="thin">
        <color rgb="FF000000"/>
      </right>
      <top style="thin">
        <color rgb="FFAAAAAA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0" fontId="8" fillId="0" borderId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0" fontId="5" fillId="0" borderId="0"/>
    <xf numFmtId="0" fontId="12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8" applyFont="1"/>
    <xf numFmtId="165" fontId="2" fillId="0" borderId="0" xfId="8" applyNumberFormat="1" applyFont="1"/>
    <xf numFmtId="0" fontId="10" fillId="0" borderId="0" xfId="0" applyFont="1" applyFill="1"/>
    <xf numFmtId="0" fontId="10" fillId="0" borderId="0" xfId="0" applyFont="1" applyAlignment="1">
      <alignment vertical="center"/>
    </xf>
    <xf numFmtId="165" fontId="18" fillId="0" borderId="17" xfId="8" applyNumberFormat="1" applyFont="1" applyBorder="1" applyAlignment="1">
      <alignment wrapText="1"/>
    </xf>
    <xf numFmtId="165" fontId="18" fillId="0" borderId="17" xfId="8" applyNumberFormat="1" applyFont="1" applyBorder="1" applyAlignment="1">
      <alignment horizontal="right" wrapText="1" indent="1"/>
    </xf>
    <xf numFmtId="165" fontId="19" fillId="0" borderId="20" xfId="8" applyNumberFormat="1" applyFont="1" applyBorder="1" applyAlignment="1">
      <alignment horizontal="right" wrapText="1" indent="1"/>
    </xf>
    <xf numFmtId="165" fontId="18" fillId="0" borderId="17" xfId="8" applyNumberFormat="1" applyFont="1" applyFill="1" applyBorder="1" applyAlignment="1">
      <alignment wrapText="1"/>
    </xf>
    <xf numFmtId="165" fontId="18" fillId="0" borderId="17" xfId="8" applyNumberFormat="1" applyFont="1" applyFill="1" applyBorder="1" applyAlignment="1">
      <alignment horizontal="right" wrapText="1" indent="1"/>
    </xf>
    <xf numFmtId="0" fontId="18" fillId="0" borderId="15" xfId="8" applyFont="1" applyBorder="1" applyAlignment="1">
      <alignment vertical="center" wrapText="1"/>
    </xf>
    <xf numFmtId="165" fontId="10" fillId="0" borderId="22" xfId="8" applyNumberFormat="1" applyFont="1" applyFill="1" applyBorder="1" applyAlignment="1">
      <alignment wrapText="1"/>
    </xf>
    <xf numFmtId="165" fontId="10" fillId="0" borderId="22" xfId="8" applyNumberFormat="1" applyFont="1" applyFill="1" applyBorder="1" applyAlignment="1">
      <alignment horizontal="right" wrapText="1" indent="1"/>
    </xf>
    <xf numFmtId="0" fontId="10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1" fillId="0" borderId="0" xfId="8" applyFont="1" applyAlignment="1">
      <alignment horizontal="right"/>
    </xf>
    <xf numFmtId="0" fontId="16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4" fillId="0" borderId="0" xfId="0" applyFont="1" applyAlignment="1">
      <alignment horizontal="center" vertical="center"/>
    </xf>
    <xf numFmtId="3" fontId="11" fillId="0" borderId="0" xfId="0" quotePrefix="1" applyNumberFormat="1" applyFont="1" applyFill="1" applyBorder="1" applyAlignment="1">
      <alignment vertical="center"/>
    </xf>
    <xf numFmtId="0" fontId="13" fillId="2" borderId="3" xfId="0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3" fontId="11" fillId="4" borderId="6" xfId="0" quotePrefix="1" applyNumberFormat="1" applyFont="1" applyFill="1" applyBorder="1" applyAlignment="1">
      <alignment vertical="center"/>
    </xf>
    <xf numFmtId="3" fontId="11" fillId="5" borderId="6" xfId="0" quotePrefix="1" applyNumberFormat="1" applyFont="1" applyFill="1" applyBorder="1" applyAlignment="1">
      <alignment vertical="center"/>
    </xf>
    <xf numFmtId="0" fontId="13" fillId="6" borderId="3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3" fontId="11" fillId="5" borderId="5" xfId="0" quotePrefix="1" applyNumberFormat="1" applyFont="1" applyFill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13" fillId="0" borderId="7" xfId="0" applyFont="1" applyBorder="1" applyAlignment="1">
      <alignment vertical="center"/>
    </xf>
    <xf numFmtId="0" fontId="13" fillId="0" borderId="7" xfId="1" applyFont="1" applyBorder="1" applyAlignment="1">
      <alignment horizontal="center" vertical="center"/>
    </xf>
    <xf numFmtId="0" fontId="11" fillId="0" borderId="23" xfId="0" applyFont="1" applyBorder="1" applyAlignment="1">
      <alignment vertical="center"/>
    </xf>
    <xf numFmtId="0" fontId="11" fillId="0" borderId="23" xfId="0" applyFont="1" applyBorder="1" applyAlignment="1">
      <alignment horizontal="right" vertical="center"/>
    </xf>
    <xf numFmtId="0" fontId="13" fillId="0" borderId="25" xfId="1" applyFont="1" applyBorder="1" applyAlignment="1">
      <alignment horizontal="center" vertical="center"/>
    </xf>
    <xf numFmtId="0" fontId="13" fillId="0" borderId="25" xfId="0" applyFont="1" applyBorder="1" applyAlignment="1">
      <alignment vertical="center"/>
    </xf>
    <xf numFmtId="3" fontId="11" fillId="4" borderId="8" xfId="0" quotePrefix="1" applyNumberFormat="1" applyFont="1" applyFill="1" applyBorder="1" applyAlignment="1">
      <alignment vertical="center"/>
    </xf>
    <xf numFmtId="3" fontId="11" fillId="5" borderId="8" xfId="0" quotePrefix="1" applyNumberFormat="1" applyFont="1" applyFill="1" applyBorder="1" applyAlignment="1">
      <alignment vertical="center"/>
    </xf>
    <xf numFmtId="3" fontId="11" fillId="5" borderId="26" xfId="0" quotePrefix="1" applyNumberFormat="1" applyFont="1" applyFill="1" applyBorder="1" applyAlignment="1">
      <alignment vertical="center"/>
    </xf>
    <xf numFmtId="3" fontId="11" fillId="0" borderId="1" xfId="1" applyNumberFormat="1" applyFont="1" applyBorder="1" applyAlignment="1">
      <alignment vertical="center"/>
    </xf>
    <xf numFmtId="3" fontId="13" fillId="0" borderId="1" xfId="0" applyNumberFormat="1" applyFont="1" applyBorder="1" applyAlignment="1">
      <alignment vertical="center"/>
    </xf>
    <xf numFmtId="3" fontId="13" fillId="2" borderId="3" xfId="0" applyNumberFormat="1" applyFont="1" applyFill="1" applyBorder="1" applyAlignment="1">
      <alignment vertical="center"/>
    </xf>
    <xf numFmtId="3" fontId="13" fillId="6" borderId="3" xfId="0" applyNumberFormat="1" applyFont="1" applyFill="1" applyBorder="1" applyAlignment="1">
      <alignment vertical="center"/>
    </xf>
    <xf numFmtId="3" fontId="13" fillId="0" borderId="4" xfId="0" applyNumberFormat="1" applyFont="1" applyFill="1" applyBorder="1" applyAlignment="1">
      <alignment vertical="center"/>
    </xf>
    <xf numFmtId="0" fontId="13" fillId="3" borderId="27" xfId="0" applyFont="1" applyFill="1" applyBorder="1" applyAlignment="1">
      <alignment horizontal="center" vertical="center" wrapText="1"/>
    </xf>
    <xf numFmtId="3" fontId="11" fillId="0" borderId="28" xfId="0" quotePrefix="1" applyNumberFormat="1" applyFont="1" applyFill="1" applyBorder="1" applyAlignment="1">
      <alignment vertical="center"/>
    </xf>
    <xf numFmtId="3" fontId="11" fillId="0" borderId="28" xfId="0" quotePrefix="1" applyNumberFormat="1" applyFont="1" applyBorder="1" applyAlignment="1">
      <alignment vertical="center"/>
    </xf>
    <xf numFmtId="3" fontId="11" fillId="0" borderId="29" xfId="0" quotePrefix="1" applyNumberFormat="1" applyFont="1" applyFill="1" applyBorder="1" applyAlignment="1">
      <alignment vertical="center"/>
    </xf>
    <xf numFmtId="3" fontId="13" fillId="0" borderId="27" xfId="0" applyNumberFormat="1" applyFont="1" applyBorder="1" applyAlignment="1">
      <alignment vertical="center"/>
    </xf>
    <xf numFmtId="3" fontId="13" fillId="6" borderId="2" xfId="0" applyNumberFormat="1" applyFont="1" applyFill="1" applyBorder="1" applyAlignment="1">
      <alignment vertical="center"/>
    </xf>
    <xf numFmtId="0" fontId="20" fillId="0" borderId="24" xfId="0" applyFont="1" applyFill="1" applyBorder="1" applyAlignment="1">
      <alignment horizontal="center" vertical="center" wrapText="1"/>
    </xf>
    <xf numFmtId="3" fontId="21" fillId="0" borderId="30" xfId="0" quotePrefix="1" applyNumberFormat="1" applyFont="1" applyFill="1" applyBorder="1" applyAlignment="1">
      <alignment vertical="center"/>
    </xf>
    <xf numFmtId="3" fontId="21" fillId="0" borderId="31" xfId="0" quotePrefix="1" applyNumberFormat="1" applyFont="1" applyFill="1" applyBorder="1" applyAlignment="1">
      <alignment vertical="center"/>
    </xf>
    <xf numFmtId="3" fontId="20" fillId="0" borderId="24" xfId="0" quotePrefix="1" applyNumberFormat="1" applyFont="1" applyFill="1" applyBorder="1" applyAlignment="1">
      <alignment vertical="center"/>
    </xf>
    <xf numFmtId="3" fontId="11" fillId="0" borderId="32" xfId="0" quotePrefix="1" applyNumberFormat="1" applyFont="1" applyFill="1" applyBorder="1" applyAlignment="1">
      <alignment vertical="center"/>
    </xf>
    <xf numFmtId="3" fontId="11" fillId="0" borderId="32" xfId="0" quotePrefix="1" applyNumberFormat="1" applyFont="1" applyBorder="1" applyAlignment="1">
      <alignment vertical="center"/>
    </xf>
    <xf numFmtId="3" fontId="20" fillId="0" borderId="24" xfId="0" applyNumberFormat="1" applyFont="1" applyBorder="1" applyAlignment="1">
      <alignment vertical="center"/>
    </xf>
    <xf numFmtId="0" fontId="11" fillId="0" borderId="24" xfId="0" applyFont="1" applyFill="1" applyBorder="1" applyAlignment="1">
      <alignment horizontal="center" vertical="center" wrapText="1"/>
    </xf>
    <xf numFmtId="3" fontId="11" fillId="0" borderId="30" xfId="0" quotePrefix="1" applyNumberFormat="1" applyFont="1" applyFill="1" applyBorder="1" applyAlignment="1">
      <alignment vertical="center"/>
    </xf>
    <xf numFmtId="3" fontId="11" fillId="0" borderId="33" xfId="0" quotePrefix="1" applyNumberFormat="1" applyFont="1" applyFill="1" applyBorder="1" applyAlignment="1">
      <alignment vertical="center"/>
    </xf>
    <xf numFmtId="0" fontId="22" fillId="0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8" applyFont="1" applyAlignment="1">
      <alignment horizontal="right" wrapText="1"/>
    </xf>
    <xf numFmtId="0" fontId="23" fillId="0" borderId="0" xfId="8" applyFont="1" applyAlignment="1">
      <alignment horizontal="center" wrapText="1"/>
    </xf>
    <xf numFmtId="0" fontId="2" fillId="0" borderId="16" xfId="8" applyFont="1" applyBorder="1" applyAlignment="1">
      <alignment wrapText="1"/>
    </xf>
    <xf numFmtId="0" fontId="17" fillId="0" borderId="9" xfId="8" applyFont="1" applyBorder="1" applyAlignment="1">
      <alignment horizontal="center" vertical="center" wrapText="1"/>
    </xf>
    <xf numFmtId="0" fontId="17" fillId="0" borderId="10" xfId="8" applyFont="1" applyBorder="1" applyAlignment="1">
      <alignment horizontal="center" vertical="center" wrapText="1"/>
    </xf>
    <xf numFmtId="0" fontId="17" fillId="0" borderId="11" xfId="8" applyFont="1" applyBorder="1" applyAlignment="1">
      <alignment horizontal="center" vertical="center" wrapText="1"/>
    </xf>
    <xf numFmtId="0" fontId="19" fillId="0" borderId="13" xfId="8" applyFont="1" applyBorder="1" applyAlignment="1">
      <alignment wrapText="1"/>
    </xf>
    <xf numFmtId="0" fontId="19" fillId="0" borderId="19" xfId="8" applyFont="1" applyBorder="1" applyAlignment="1">
      <alignment wrapText="1"/>
    </xf>
    <xf numFmtId="0" fontId="2" fillId="0" borderId="21" xfId="8" applyFont="1" applyBorder="1" applyAlignment="1">
      <alignment wrapText="1"/>
    </xf>
    <xf numFmtId="0" fontId="18" fillId="0" borderId="9" xfId="8" applyFont="1" applyBorder="1" applyAlignment="1">
      <alignment vertical="center" wrapText="1"/>
    </xf>
    <xf numFmtId="0" fontId="18" fillId="0" borderId="12" xfId="8" applyFont="1" applyBorder="1" applyAlignment="1">
      <alignment vertical="center" wrapText="1"/>
    </xf>
    <xf numFmtId="0" fontId="19" fillId="0" borderId="14" xfId="8" applyFont="1" applyBorder="1" applyAlignment="1">
      <alignment wrapText="1"/>
    </xf>
    <xf numFmtId="0" fontId="19" fillId="0" borderId="18" xfId="8" applyFont="1" applyBorder="1" applyAlignment="1">
      <alignment wrapText="1"/>
    </xf>
    <xf numFmtId="0" fontId="18" fillId="0" borderId="10" xfId="8" applyFont="1" applyBorder="1" applyAlignment="1">
      <alignment vertical="center" wrapText="1"/>
    </xf>
  </cellXfs>
  <cellStyles count="11">
    <cellStyle name="Čárka 2" xfId="3"/>
    <cellStyle name="Čárka 3" xfId="10"/>
    <cellStyle name="Normální" xfId="0" builtinId="0"/>
    <cellStyle name="Normální 2" xfId="2"/>
    <cellStyle name="Normální 3" xfId="4"/>
    <cellStyle name="Normální 3 2" xfId="5"/>
    <cellStyle name="Normální 3 2 2" xfId="8"/>
    <cellStyle name="Normální 4" xfId="6"/>
    <cellStyle name="Normální 5" xfId="7"/>
    <cellStyle name="Normální 6" xfId="9"/>
    <cellStyle name="normální_bilance I výhledu 2009-2012 dle kapitol" xfId="1"/>
  </cellStyles>
  <dxfs count="0"/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F10FS01\Users\Dokumenty\E_DATA\2001%20pr&#367;b&#283;h\Pril%204%20SR%20200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S:\Dokumenty\2006\Parlament\Schv&#225;len&#253;%20MF%2003%20SR-2006-p&#345;&#237;loha%204%20z&#225;kona(9.12)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WINDOWS\Plocha\Z%20U\ROK%2099\III.%20Q%201999\sestavy%20504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2006\Parlament\Schv&#225;len&#253;%20MF%2003%20SR-2006-p&#345;&#237;loha%204%20z&#225;kona(9.12)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:\WINDOWS\TEMP\odd14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V:\Dokumenty\E_DATA\2001%20pr&#367;b&#283;h\Pril%204%20SR%2020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odd14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nty\E_DATA\2001%20pr&#367;b&#283;h\Pril%204%20SR%2020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SZ&#218;%202000\I.%20&#269;tvrtlet&#237;\sestavy%2050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~1\bakesk\LOCALS~1\Temp\Pril.c.4-2003%20(6.9.2002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nty\2006\Parlament\Schv&#225;len&#253;%20MF%2003%20SR-2006-p&#345;&#237;loha%204%20z&#225;kona(9.12)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2-MF (2)"/>
      <sheetName val="313-MPSV-1"/>
      <sheetName val="313-MPSV-1 (2)"/>
      <sheetName val="313-MPSV-2"/>
      <sheetName val="314-MV-1"/>
      <sheetName val="314-MV-2"/>
      <sheetName val="314-MV-1 (2)"/>
      <sheetName val="315-MŽP"/>
      <sheetName val="317-MMR"/>
      <sheetName val="321-GA"/>
      <sheetName val="322-MPO"/>
      <sheetName val="322-MPO (2)"/>
      <sheetName val="327-MD"/>
      <sheetName val="328-ČTÚ"/>
      <sheetName val="329-MZe"/>
      <sheetName val="333-MŠMT"/>
      <sheetName val="334-MK-1"/>
      <sheetName val="334-MK-2"/>
      <sheetName val="335-MZd"/>
      <sheetName val="336-MSp"/>
      <sheetName val="338-MI"/>
      <sheetName val="343-ÚOOÚ"/>
      <sheetName val="344-ÚPV"/>
      <sheetName val="344-ÚPV (2)"/>
      <sheetName val="345-ČSÚ"/>
      <sheetName val="346-ČÚZK"/>
      <sheetName val="347-KCP"/>
      <sheetName val="348-ČBÚ"/>
      <sheetName val="349-ERÚ"/>
      <sheetName val="349-ERÚ (2)"/>
      <sheetName val="353-ÚOHS"/>
      <sheetName val="358-ÚS"/>
      <sheetName val="361-AV"/>
      <sheetName val="372-RRTV"/>
      <sheetName val="374-SSHR"/>
      <sheetName val="375-SÚJB"/>
      <sheetName val="381-NKÚ"/>
      <sheetName val="396-SD"/>
      <sheetName val="397-OSFA"/>
      <sheetName val="398-VPS"/>
      <sheetName val="Zkrat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2-MF (2)"/>
      <sheetName val="313-MPSV-1"/>
      <sheetName val="313-MPSV-1 (2)"/>
      <sheetName val="313-MPSV-2"/>
      <sheetName val="314-MV-1"/>
      <sheetName val="314-MV-2"/>
      <sheetName val="314-MV-1 (2)"/>
      <sheetName val="315-MŽP"/>
      <sheetName val="317-MMR"/>
      <sheetName val="321-GA"/>
      <sheetName val="322-MPO"/>
      <sheetName val="322-MPO (2)"/>
      <sheetName val="327-MD"/>
      <sheetName val="328-ČTÚ"/>
      <sheetName val="329-MZe"/>
      <sheetName val="333-MŠMT"/>
      <sheetName val="334-MK-1"/>
      <sheetName val="334-MK-2"/>
      <sheetName val="335-MZd"/>
      <sheetName val="336-MSp"/>
      <sheetName val="338-MI"/>
      <sheetName val="343-ÚOOÚ"/>
      <sheetName val="344-ÚPV"/>
      <sheetName val="344-ÚPV (2)"/>
      <sheetName val="345-ČSÚ"/>
      <sheetName val="346-ČÚZK"/>
      <sheetName val="347-KCP"/>
      <sheetName val="348-ČBÚ"/>
      <sheetName val="349-ERÚ"/>
      <sheetName val="349-ERÚ (2)"/>
      <sheetName val="353-ÚOHS"/>
      <sheetName val="358-ÚS"/>
      <sheetName val="361-AV"/>
      <sheetName val="372-RRTV"/>
      <sheetName val="374-SSHR"/>
      <sheetName val="375-SÚJB"/>
      <sheetName val="381-NKÚ"/>
      <sheetName val="396-SD"/>
      <sheetName val="397-OSFA"/>
      <sheetName val="398-VPS"/>
      <sheetName val="Zkrat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v.uk,.KPR"/>
      <sheetName val="301-KPR"/>
    </sheetNames>
    <sheetDataSet>
      <sheetData sheetId="0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  <sheetData sheetId="14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v.uk,.KPR"/>
      <sheetName val="301-KPR"/>
    </sheetNames>
    <sheetDataSet>
      <sheetData sheetId="0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49-ERÚ"/>
      <sheetName val="353-ÚOHS"/>
      <sheetName val="358-ÚS"/>
      <sheetName val="361-AV"/>
      <sheetName val="372-RRTV"/>
      <sheetName val="374-SSHR"/>
      <sheetName val="375-SÚJB"/>
      <sheetName val="381-NKÚ"/>
      <sheetName val="396-SD"/>
      <sheetName val="397-OSFA"/>
      <sheetName val="398-VP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2-MF (2)"/>
      <sheetName val="313-MPSV-1"/>
      <sheetName val="313-MPSV-1 (2)"/>
      <sheetName val="313-MPSV-2"/>
      <sheetName val="314-MV-1"/>
      <sheetName val="314-MV-2"/>
      <sheetName val="314-MV-1 (2)"/>
      <sheetName val="315-MŽP"/>
      <sheetName val="317-MMR"/>
      <sheetName val="321-GA"/>
      <sheetName val="322-MPO"/>
      <sheetName val="322-MPO (2)"/>
      <sheetName val="327-MD"/>
      <sheetName val="328-ČTÚ"/>
      <sheetName val="329-MZe"/>
      <sheetName val="333-MŠMT"/>
      <sheetName val="334-MK-1"/>
      <sheetName val="334-MK-2"/>
      <sheetName val="335-MZd"/>
      <sheetName val="336-MSp"/>
      <sheetName val="338-MI"/>
      <sheetName val="343-ÚOOÚ"/>
      <sheetName val="344-ÚPV"/>
      <sheetName val="344-ÚPV (2)"/>
      <sheetName val="345-ČSÚ"/>
      <sheetName val="346-ČÚZK"/>
      <sheetName val="347-KCP"/>
      <sheetName val="348-ČBÚ"/>
      <sheetName val="349-ERÚ"/>
      <sheetName val="349-ERÚ (2)"/>
      <sheetName val="353-ÚOHS"/>
      <sheetName val="358-ÚS"/>
      <sheetName val="361-AV"/>
      <sheetName val="372-RRTV"/>
      <sheetName val="374-SSHR"/>
      <sheetName val="375-SÚJB"/>
      <sheetName val="381-NKÚ"/>
      <sheetName val="396-SD"/>
      <sheetName val="397-OSFA"/>
      <sheetName val="398-VPS"/>
      <sheetName val="Zkrat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3"/>
  <sheetViews>
    <sheetView tabSelected="1" zoomScale="85" zoomScaleNormal="85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B6" sqref="B6"/>
    </sheetView>
  </sheetViews>
  <sheetFormatPr defaultColWidth="9.33203125" defaultRowHeight="12.75" x14ac:dyDescent="0.2"/>
  <cols>
    <col min="1" max="1" width="1" style="4" customWidth="1"/>
    <col min="2" max="2" width="10.5" style="4" bestFit="1" customWidth="1"/>
    <col min="3" max="3" width="46.6640625" style="4" customWidth="1"/>
    <col min="4" max="13" width="17" style="4" customWidth="1"/>
    <col min="14" max="14" width="15.33203125" style="4" customWidth="1"/>
    <col min="15" max="16384" width="9.33203125" style="4"/>
  </cols>
  <sheetData>
    <row r="1" spans="2:14" ht="15.75" x14ac:dyDescent="0.2">
      <c r="C1" s="3"/>
      <c r="H1" s="13"/>
      <c r="I1" s="13"/>
      <c r="J1" s="13"/>
      <c r="K1" s="18"/>
      <c r="L1" s="18"/>
      <c r="M1" s="18"/>
    </row>
    <row r="2" spans="2:14" ht="4.5" customHeight="1" x14ac:dyDescent="0.2"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2:14" ht="21" x14ac:dyDescent="0.3">
      <c r="B3" s="63" t="s">
        <v>50</v>
      </c>
      <c r="C3" s="63"/>
      <c r="D3" s="63"/>
      <c r="E3" s="63"/>
      <c r="F3" s="63"/>
      <c r="G3" s="63"/>
      <c r="H3" s="63"/>
      <c r="I3" s="63"/>
      <c r="J3" s="63"/>
      <c r="K3" s="63"/>
      <c r="L3" s="21"/>
      <c r="M3" s="21"/>
    </row>
    <row r="4" spans="2:14" ht="18.75" x14ac:dyDescent="0.2">
      <c r="B4" s="64" t="s">
        <v>17</v>
      </c>
      <c r="C4" s="64"/>
      <c r="D4" s="64"/>
      <c r="E4" s="64"/>
      <c r="F4" s="64"/>
      <c r="G4" s="64"/>
      <c r="H4" s="64"/>
      <c r="I4" s="64"/>
      <c r="J4" s="64"/>
      <c r="K4" s="64"/>
      <c r="L4" s="22"/>
      <c r="M4" s="22"/>
    </row>
    <row r="5" spans="2:14" ht="3" customHeight="1" x14ac:dyDescent="0.2">
      <c r="C5" s="26"/>
      <c r="D5" s="14"/>
      <c r="E5" s="14"/>
      <c r="F5" s="16"/>
      <c r="G5" s="16"/>
      <c r="H5" s="14"/>
      <c r="I5" s="16"/>
      <c r="J5" s="16"/>
      <c r="K5" s="14"/>
      <c r="L5" s="16"/>
      <c r="M5" s="16"/>
    </row>
    <row r="6" spans="2:14" s="19" customFormat="1" ht="15.75" thickBot="1" x14ac:dyDescent="0.25">
      <c r="E6" s="35"/>
      <c r="H6" s="36"/>
      <c r="I6" s="17"/>
      <c r="J6" s="17"/>
      <c r="L6" s="17"/>
      <c r="M6" s="36" t="s">
        <v>0</v>
      </c>
    </row>
    <row r="7" spans="2:14" s="19" customFormat="1" ht="53.25" customHeight="1" thickBot="1" x14ac:dyDescent="0.25">
      <c r="B7" s="25" t="s">
        <v>41</v>
      </c>
      <c r="C7" s="32"/>
      <c r="D7" s="24">
        <v>2022</v>
      </c>
      <c r="E7" s="29" t="s">
        <v>43</v>
      </c>
      <c r="F7" s="47" t="s">
        <v>38</v>
      </c>
      <c r="G7" s="53" t="s">
        <v>42</v>
      </c>
      <c r="H7" s="30" t="s">
        <v>44</v>
      </c>
      <c r="I7" s="47" t="s">
        <v>39</v>
      </c>
      <c r="J7" s="53" t="s">
        <v>42</v>
      </c>
      <c r="K7" s="30" t="s">
        <v>45</v>
      </c>
      <c r="L7" s="47" t="s">
        <v>40</v>
      </c>
      <c r="M7" s="53" t="s">
        <v>42</v>
      </c>
      <c r="N7" s="60" t="s">
        <v>46</v>
      </c>
    </row>
    <row r="8" spans="2:14" s="19" customFormat="1" ht="15" x14ac:dyDescent="0.2">
      <c r="B8" s="34">
        <v>304</v>
      </c>
      <c r="C8" s="33" t="s">
        <v>2</v>
      </c>
      <c r="D8" s="27">
        <v>67946412</v>
      </c>
      <c r="E8" s="28">
        <v>67946412</v>
      </c>
      <c r="F8" s="48">
        <v>67946412</v>
      </c>
      <c r="G8" s="54">
        <f t="shared" ref="G8:G23" si="0">E8-F8</f>
        <v>0</v>
      </c>
      <c r="H8" s="31">
        <v>79846415</v>
      </c>
      <c r="I8" s="48">
        <v>79846415</v>
      </c>
      <c r="J8" s="54">
        <f t="shared" ref="J8:J22" si="1">H8-I8</f>
        <v>0</v>
      </c>
      <c r="K8" s="31">
        <v>79846415</v>
      </c>
      <c r="L8" s="57">
        <v>79846415</v>
      </c>
      <c r="M8" s="54">
        <f t="shared" ref="M8:M22" si="2">K8-L8</f>
        <v>0</v>
      </c>
      <c r="N8" s="61">
        <f t="shared" ref="N8:N23" si="3">+E8-D8</f>
        <v>0</v>
      </c>
    </row>
    <row r="9" spans="2:14" s="19" customFormat="1" ht="15" x14ac:dyDescent="0.2">
      <c r="B9" s="34">
        <v>306</v>
      </c>
      <c r="C9" s="33" t="s">
        <v>3</v>
      </c>
      <c r="D9" s="27">
        <v>34632400</v>
      </c>
      <c r="E9" s="28">
        <v>34632400</v>
      </c>
      <c r="F9" s="48">
        <v>34632400</v>
      </c>
      <c r="G9" s="54">
        <f t="shared" si="0"/>
        <v>0</v>
      </c>
      <c r="H9" s="31">
        <v>34632400</v>
      </c>
      <c r="I9" s="57">
        <v>38095640</v>
      </c>
      <c r="J9" s="54">
        <f t="shared" si="1"/>
        <v>-3463240</v>
      </c>
      <c r="K9" s="31">
        <v>34632400</v>
      </c>
      <c r="L9" s="57">
        <v>40000422</v>
      </c>
      <c r="M9" s="54">
        <f t="shared" si="2"/>
        <v>-5368022</v>
      </c>
      <c r="N9" s="61">
        <f t="shared" si="3"/>
        <v>0</v>
      </c>
    </row>
    <row r="10" spans="2:14" s="19" customFormat="1" ht="15" x14ac:dyDescent="0.2">
      <c r="B10" s="34">
        <v>307</v>
      </c>
      <c r="C10" s="33" t="s">
        <v>4</v>
      </c>
      <c r="D10" s="27">
        <v>443142560</v>
      </c>
      <c r="E10" s="28">
        <v>443142560</v>
      </c>
      <c r="F10" s="48">
        <v>443142560</v>
      </c>
      <c r="G10" s="54">
        <f t="shared" si="0"/>
        <v>0</v>
      </c>
      <c r="H10" s="31">
        <v>443142560</v>
      </c>
      <c r="I10" s="57">
        <v>667969416</v>
      </c>
      <c r="J10" s="54">
        <f t="shared" si="1"/>
        <v>-224826856</v>
      </c>
      <c r="K10" s="31">
        <v>443142560</v>
      </c>
      <c r="L10" s="57">
        <v>458374186.80000001</v>
      </c>
      <c r="M10" s="54">
        <f t="shared" si="2"/>
        <v>-15231626.800000012</v>
      </c>
      <c r="N10" s="61">
        <f t="shared" si="3"/>
        <v>0</v>
      </c>
    </row>
    <row r="11" spans="2:14" s="19" customFormat="1" ht="15" x14ac:dyDescent="0.2">
      <c r="B11" s="34">
        <v>313</v>
      </c>
      <c r="C11" s="33" t="s">
        <v>5</v>
      </c>
      <c r="D11" s="27">
        <v>95000000</v>
      </c>
      <c r="E11" s="28">
        <v>95000000</v>
      </c>
      <c r="F11" s="48">
        <v>85000000</v>
      </c>
      <c r="G11" s="54">
        <f t="shared" si="0"/>
        <v>10000000</v>
      </c>
      <c r="H11" s="31">
        <v>95000000</v>
      </c>
      <c r="I11" s="48">
        <v>95000000</v>
      </c>
      <c r="J11" s="54">
        <f t="shared" si="1"/>
        <v>0</v>
      </c>
      <c r="K11" s="31">
        <v>95000000</v>
      </c>
      <c r="L11" s="57">
        <v>95000000</v>
      </c>
      <c r="M11" s="54">
        <f t="shared" si="2"/>
        <v>0</v>
      </c>
      <c r="N11" s="61">
        <f t="shared" si="3"/>
        <v>0</v>
      </c>
    </row>
    <row r="12" spans="2:14" s="19" customFormat="1" ht="15" x14ac:dyDescent="0.2">
      <c r="B12" s="34">
        <v>314</v>
      </c>
      <c r="C12" s="33" t="s">
        <v>6</v>
      </c>
      <c r="D12" s="27">
        <v>652501120</v>
      </c>
      <c r="E12" s="28">
        <v>852501120</v>
      </c>
      <c r="F12" s="48">
        <v>852501120</v>
      </c>
      <c r="G12" s="54">
        <f t="shared" si="0"/>
        <v>0</v>
      </c>
      <c r="H12" s="31">
        <v>852501120</v>
      </c>
      <c r="I12" s="57">
        <v>867251232</v>
      </c>
      <c r="J12" s="54">
        <f t="shared" si="1"/>
        <v>-14750112</v>
      </c>
      <c r="K12" s="31">
        <v>852501120</v>
      </c>
      <c r="L12" s="57">
        <v>875363793.60000002</v>
      </c>
      <c r="M12" s="54">
        <f t="shared" si="2"/>
        <v>-22862673.600000024</v>
      </c>
      <c r="N12" s="61">
        <f t="shared" si="3"/>
        <v>200000000</v>
      </c>
    </row>
    <row r="13" spans="2:14" s="19" customFormat="1" ht="15" x14ac:dyDescent="0.2">
      <c r="B13" s="34">
        <v>315</v>
      </c>
      <c r="C13" s="33" t="s">
        <v>7</v>
      </c>
      <c r="D13" s="27">
        <v>296154363</v>
      </c>
      <c r="E13" s="28">
        <v>296154363</v>
      </c>
      <c r="F13" s="48">
        <v>296154363</v>
      </c>
      <c r="G13" s="54">
        <f t="shared" si="0"/>
        <v>0</v>
      </c>
      <c r="H13" s="31">
        <v>296154363</v>
      </c>
      <c r="I13" s="57">
        <v>325728499.30000001</v>
      </c>
      <c r="J13" s="54">
        <f t="shared" si="1"/>
        <v>-29574136.300000012</v>
      </c>
      <c r="K13" s="31">
        <v>296154363</v>
      </c>
      <c r="L13" s="57">
        <v>341994274.26499999</v>
      </c>
      <c r="M13" s="54">
        <f t="shared" si="2"/>
        <v>-45839911.264999986</v>
      </c>
      <c r="N13" s="61">
        <f t="shared" si="3"/>
        <v>0</v>
      </c>
    </row>
    <row r="14" spans="2:14" s="19" customFormat="1" ht="15" x14ac:dyDescent="0.2">
      <c r="B14" s="34">
        <v>321</v>
      </c>
      <c r="C14" s="33" t="s">
        <v>8</v>
      </c>
      <c r="D14" s="27">
        <v>4669819125</v>
      </c>
      <c r="E14" s="28">
        <v>4669819125</v>
      </c>
      <c r="F14" s="48">
        <v>4654819125</v>
      </c>
      <c r="G14" s="54">
        <f t="shared" si="0"/>
        <v>15000000</v>
      </c>
      <c r="H14" s="31">
        <v>4669819125</v>
      </c>
      <c r="I14" s="57">
        <v>4944819125</v>
      </c>
      <c r="J14" s="54">
        <f t="shared" si="1"/>
        <v>-275000000</v>
      </c>
      <c r="K14" s="31">
        <v>4669819125</v>
      </c>
      <c r="L14" s="57">
        <v>5170350386</v>
      </c>
      <c r="M14" s="54">
        <f t="shared" si="2"/>
        <v>-500531261</v>
      </c>
      <c r="N14" s="61">
        <f t="shared" si="3"/>
        <v>0</v>
      </c>
    </row>
    <row r="15" spans="2:14" s="19" customFormat="1" ht="15" x14ac:dyDescent="0.2">
      <c r="B15" s="34">
        <v>322</v>
      </c>
      <c r="C15" s="33" t="s">
        <v>9</v>
      </c>
      <c r="D15" s="27">
        <v>1448946334</v>
      </c>
      <c r="E15" s="28">
        <v>1448946334</v>
      </c>
      <c r="F15" s="48">
        <v>1288946334</v>
      </c>
      <c r="G15" s="54">
        <f t="shared" si="0"/>
        <v>160000000</v>
      </c>
      <c r="H15" s="31">
        <v>1448946334</v>
      </c>
      <c r="I15" s="57">
        <v>1503019578.2</v>
      </c>
      <c r="J15" s="54">
        <f t="shared" si="1"/>
        <v>-54073244.200000048</v>
      </c>
      <c r="K15" s="31">
        <v>1448946334</v>
      </c>
      <c r="L15" s="57">
        <v>1532759862.51</v>
      </c>
      <c r="M15" s="54">
        <f t="shared" si="2"/>
        <v>-83813528.50999999</v>
      </c>
      <c r="N15" s="61">
        <f t="shared" si="3"/>
        <v>0</v>
      </c>
    </row>
    <row r="16" spans="2:14" s="19" customFormat="1" ht="15" x14ac:dyDescent="0.2">
      <c r="B16" s="34">
        <v>327</v>
      </c>
      <c r="C16" s="33" t="s">
        <v>10</v>
      </c>
      <c r="D16" s="27">
        <v>97662864</v>
      </c>
      <c r="E16" s="28">
        <v>97662864</v>
      </c>
      <c r="F16" s="48">
        <v>97662864</v>
      </c>
      <c r="G16" s="54">
        <f t="shared" si="0"/>
        <v>0</v>
      </c>
      <c r="H16" s="31">
        <v>97662864</v>
      </c>
      <c r="I16" s="57">
        <v>107429150.40000001</v>
      </c>
      <c r="J16" s="54">
        <f t="shared" si="1"/>
        <v>-9766286.400000006</v>
      </c>
      <c r="K16" s="31">
        <v>97662864</v>
      </c>
      <c r="L16" s="57">
        <v>112800607.92</v>
      </c>
      <c r="M16" s="54">
        <f t="shared" si="2"/>
        <v>-15137743.920000002</v>
      </c>
      <c r="N16" s="61">
        <f t="shared" si="3"/>
        <v>0</v>
      </c>
    </row>
    <row r="17" spans="2:14" s="19" customFormat="1" ht="15" x14ac:dyDescent="0.2">
      <c r="B17" s="34">
        <v>329</v>
      </c>
      <c r="C17" s="33" t="s">
        <v>11</v>
      </c>
      <c r="D17" s="27">
        <v>1190491760</v>
      </c>
      <c r="E17" s="28">
        <v>1190491760</v>
      </c>
      <c r="F17" s="49">
        <v>1175491760</v>
      </c>
      <c r="G17" s="54">
        <f t="shared" si="0"/>
        <v>15000000</v>
      </c>
      <c r="H17" s="31">
        <v>1190491760</v>
      </c>
      <c r="I17" s="57">
        <v>1248998936</v>
      </c>
      <c r="J17" s="54">
        <f t="shared" si="1"/>
        <v>-58507176</v>
      </c>
      <c r="K17" s="31">
        <v>1190491760</v>
      </c>
      <c r="L17" s="57">
        <v>1381177882.8</v>
      </c>
      <c r="M17" s="54">
        <f t="shared" si="2"/>
        <v>-190686122.79999995</v>
      </c>
      <c r="N17" s="61">
        <f t="shared" si="3"/>
        <v>0</v>
      </c>
    </row>
    <row r="18" spans="2:14" s="19" customFormat="1" ht="15" x14ac:dyDescent="0.2">
      <c r="B18" s="34">
        <v>333</v>
      </c>
      <c r="C18" s="33" t="s">
        <v>12</v>
      </c>
      <c r="D18" s="27">
        <v>15662370901</v>
      </c>
      <c r="E18" s="28">
        <v>15395870901</v>
      </c>
      <c r="F18" s="49">
        <v>15635870901</v>
      </c>
      <c r="G18" s="54">
        <f t="shared" si="0"/>
        <v>-240000000</v>
      </c>
      <c r="H18" s="31">
        <v>15395870901</v>
      </c>
      <c r="I18" s="58">
        <v>17507671716.5</v>
      </c>
      <c r="J18" s="54">
        <f t="shared" si="1"/>
        <v>-2111800815.5</v>
      </c>
      <c r="K18" s="31">
        <v>15395870901</v>
      </c>
      <c r="L18" s="58">
        <v>18324717034.575001</v>
      </c>
      <c r="M18" s="54">
        <f t="shared" si="2"/>
        <v>-2928846133.5750008</v>
      </c>
      <c r="N18" s="61">
        <f t="shared" si="3"/>
        <v>-266500000</v>
      </c>
    </row>
    <row r="19" spans="2:14" s="19" customFormat="1" ht="15" x14ac:dyDescent="0.2">
      <c r="B19" s="34">
        <v>334</v>
      </c>
      <c r="C19" s="33" t="s">
        <v>13</v>
      </c>
      <c r="D19" s="27">
        <v>511240978</v>
      </c>
      <c r="E19" s="28">
        <v>511240978</v>
      </c>
      <c r="F19" s="49">
        <v>506240978</v>
      </c>
      <c r="G19" s="54">
        <f t="shared" si="0"/>
        <v>5000000</v>
      </c>
      <c r="H19" s="31">
        <v>511240978</v>
      </c>
      <c r="I19" s="58">
        <v>552549778</v>
      </c>
      <c r="J19" s="54">
        <f t="shared" si="1"/>
        <v>-41308800</v>
      </c>
      <c r="K19" s="31">
        <v>511240978</v>
      </c>
      <c r="L19" s="58">
        <v>563709800</v>
      </c>
      <c r="M19" s="54">
        <f t="shared" si="2"/>
        <v>-52468822</v>
      </c>
      <c r="N19" s="61">
        <f t="shared" si="3"/>
        <v>0</v>
      </c>
    </row>
    <row r="20" spans="2:14" s="19" customFormat="1" ht="15" x14ac:dyDescent="0.2">
      <c r="B20" s="34">
        <v>335</v>
      </c>
      <c r="C20" s="33" t="s">
        <v>14</v>
      </c>
      <c r="D20" s="27">
        <v>1825748318</v>
      </c>
      <c r="E20" s="28">
        <v>1825567739</v>
      </c>
      <c r="F20" s="49">
        <v>1825567739</v>
      </c>
      <c r="G20" s="54">
        <f t="shared" si="0"/>
        <v>0</v>
      </c>
      <c r="H20" s="31">
        <v>1825567739</v>
      </c>
      <c r="I20" s="58">
        <v>2066123573.5999999</v>
      </c>
      <c r="J20" s="54">
        <f t="shared" si="1"/>
        <v>-240555834.5999999</v>
      </c>
      <c r="K20" s="31">
        <v>1825567739</v>
      </c>
      <c r="L20" s="58">
        <v>2209613276.9300003</v>
      </c>
      <c r="M20" s="54">
        <f t="shared" si="2"/>
        <v>-384045537.93000031</v>
      </c>
      <c r="N20" s="61">
        <f t="shared" si="3"/>
        <v>-180579</v>
      </c>
    </row>
    <row r="21" spans="2:14" s="19" customFormat="1" ht="15" x14ac:dyDescent="0.2">
      <c r="B21" s="34">
        <v>361</v>
      </c>
      <c r="C21" s="33" t="s">
        <v>15</v>
      </c>
      <c r="D21" s="27">
        <v>7081401581</v>
      </c>
      <c r="E21" s="28">
        <v>6997901581</v>
      </c>
      <c r="F21" s="49">
        <v>6772901581</v>
      </c>
      <c r="G21" s="54">
        <f t="shared" si="0"/>
        <v>225000000</v>
      </c>
      <c r="H21" s="31">
        <v>6997901581</v>
      </c>
      <c r="I21" s="58">
        <v>7585534141.8000002</v>
      </c>
      <c r="J21" s="54">
        <f t="shared" si="1"/>
        <v>-587632560.80000019</v>
      </c>
      <c r="K21" s="31">
        <v>6997901581</v>
      </c>
      <c r="L21" s="58">
        <v>7909917607.2399998</v>
      </c>
      <c r="M21" s="54">
        <f t="shared" si="2"/>
        <v>-912016026.23999977</v>
      </c>
      <c r="N21" s="61">
        <f t="shared" si="3"/>
        <v>-83500000</v>
      </c>
    </row>
    <row r="22" spans="2:14" s="19" customFormat="1" ht="15.75" thickBot="1" x14ac:dyDescent="0.25">
      <c r="B22" s="37">
        <v>377</v>
      </c>
      <c r="C22" s="38" t="s">
        <v>16</v>
      </c>
      <c r="D22" s="39">
        <v>4997015103</v>
      </c>
      <c r="E22" s="40">
        <v>5397015103</v>
      </c>
      <c r="F22" s="50">
        <v>5587015103</v>
      </c>
      <c r="G22" s="55">
        <f t="shared" si="0"/>
        <v>-190000000</v>
      </c>
      <c r="H22" s="41">
        <v>5397015103</v>
      </c>
      <c r="I22" s="23">
        <v>6067015103</v>
      </c>
      <c r="J22" s="55">
        <f t="shared" si="1"/>
        <v>-670000000</v>
      </c>
      <c r="K22" s="41">
        <v>5397015103</v>
      </c>
      <c r="L22" s="23">
        <v>6126343997</v>
      </c>
      <c r="M22" s="55">
        <f t="shared" si="2"/>
        <v>-729328894</v>
      </c>
      <c r="N22" s="62">
        <f t="shared" si="3"/>
        <v>400000000</v>
      </c>
    </row>
    <row r="23" spans="2:14" s="19" customFormat="1" ht="17.25" customHeight="1" thickBot="1" x14ac:dyDescent="0.25">
      <c r="B23" s="42"/>
      <c r="C23" s="43" t="s">
        <v>35</v>
      </c>
      <c r="D23" s="44">
        <f>SUM(D8:D22)</f>
        <v>39074073819</v>
      </c>
      <c r="E23" s="45">
        <f>SUM(E8:E22)</f>
        <v>39323893240</v>
      </c>
      <c r="F23" s="51">
        <f>SUM(F8:F22)</f>
        <v>39323893240</v>
      </c>
      <c r="G23" s="56">
        <f t="shared" si="0"/>
        <v>0</v>
      </c>
      <c r="H23" s="52">
        <f t="shared" ref="H23:M23" si="4">SUM(H8:H22)</f>
        <v>39335793243</v>
      </c>
      <c r="I23" s="51">
        <f t="shared" si="4"/>
        <v>43657052304.800003</v>
      </c>
      <c r="J23" s="59">
        <f t="shared" si="4"/>
        <v>-4321259061.8000002</v>
      </c>
      <c r="K23" s="52">
        <f t="shared" si="4"/>
        <v>39335793243</v>
      </c>
      <c r="L23" s="51">
        <f t="shared" si="4"/>
        <v>45221969546.639999</v>
      </c>
      <c r="M23" s="59">
        <f t="shared" si="4"/>
        <v>-5886176303.6400013</v>
      </c>
      <c r="N23" s="46">
        <f t="shared" si="3"/>
        <v>249819421</v>
      </c>
    </row>
    <row r="24" spans="2:14" s="19" customFormat="1" ht="15" x14ac:dyDescent="0.2">
      <c r="C24" s="17"/>
      <c r="D24" s="20"/>
      <c r="E24" s="20"/>
      <c r="F24" s="20"/>
      <c r="G24" s="20"/>
      <c r="H24" s="20"/>
      <c r="I24" s="20"/>
      <c r="J24" s="20"/>
      <c r="K24" s="20"/>
      <c r="L24" s="20"/>
      <c r="M24" s="20"/>
    </row>
    <row r="25" spans="2:14" s="19" customFormat="1" ht="15" x14ac:dyDescent="0.2">
      <c r="B25" s="19" t="s">
        <v>48</v>
      </c>
    </row>
    <row r="26" spans="2:14" s="19" customFormat="1" ht="6.75" customHeight="1" x14ac:dyDescent="0.2"/>
    <row r="27" spans="2:14" s="19" customFormat="1" ht="15" x14ac:dyDescent="0.2">
      <c r="B27" s="19" t="s">
        <v>49</v>
      </c>
    </row>
    <row r="28" spans="2:14" s="19" customFormat="1" ht="15" x14ac:dyDescent="0.2"/>
    <row r="29" spans="2:14" s="19" customFormat="1" ht="15" x14ac:dyDescent="0.2"/>
    <row r="30" spans="2:14" s="19" customFormat="1" ht="15" x14ac:dyDescent="0.2"/>
    <row r="31" spans="2:14" s="19" customFormat="1" ht="15" x14ac:dyDescent="0.2"/>
    <row r="32" spans="2:14" s="19" customFormat="1" ht="15" x14ac:dyDescent="0.2"/>
    <row r="33" s="19" customFormat="1" ht="15" x14ac:dyDescent="0.2"/>
  </sheetData>
  <mergeCells count="2">
    <mergeCell ref="B3:K3"/>
    <mergeCell ref="B4:K4"/>
  </mergeCells>
  <printOptions horizontalCentered="1"/>
  <pageMargins left="0.27559055118110237" right="0.39370078740157483" top="0.63" bottom="0.7" header="0.44" footer="0.51181102362204722"/>
  <pageSetup paperSize="9" scale="6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showGridLines="0" workbookViewId="0">
      <selection activeCell="B3" sqref="B3:E3"/>
    </sheetView>
  </sheetViews>
  <sheetFormatPr defaultRowHeight="15" x14ac:dyDescent="0.25"/>
  <cols>
    <col min="1" max="1" width="3.33203125" style="4" customWidth="1"/>
    <col min="2" max="2" width="48.83203125" style="1" customWidth="1"/>
    <col min="3" max="3" width="70.1640625" style="1" customWidth="1"/>
    <col min="4" max="6" width="24.1640625" style="1" customWidth="1"/>
    <col min="7" max="16384" width="9.33203125" style="1"/>
  </cols>
  <sheetData>
    <row r="1" spans="2:6" x14ac:dyDescent="0.25">
      <c r="B1" s="65"/>
      <c r="C1" s="65"/>
      <c r="D1" s="65"/>
      <c r="E1" s="65"/>
      <c r="F1" s="15"/>
    </row>
    <row r="2" spans="2:6" ht="48.75" customHeight="1" x14ac:dyDescent="0.35">
      <c r="B2" s="66" t="s">
        <v>47</v>
      </c>
      <c r="C2" s="66"/>
      <c r="D2" s="66"/>
      <c r="E2" s="66"/>
      <c r="F2" s="66"/>
    </row>
    <row r="3" spans="2:6" x14ac:dyDescent="0.25">
      <c r="B3" s="67"/>
      <c r="C3" s="67"/>
      <c r="D3" s="67"/>
      <c r="E3" s="67"/>
    </row>
    <row r="4" spans="2:6" ht="15" customHeight="1" x14ac:dyDescent="0.25">
      <c r="B4" s="68" t="s">
        <v>1</v>
      </c>
      <c r="C4" s="68" t="s">
        <v>34</v>
      </c>
      <c r="D4" s="68" t="s">
        <v>37</v>
      </c>
      <c r="E4" s="68" t="s">
        <v>36</v>
      </c>
      <c r="F4" s="68" t="s">
        <v>35</v>
      </c>
    </row>
    <row r="5" spans="2:6" x14ac:dyDescent="0.25">
      <c r="B5" s="69"/>
      <c r="C5" s="69"/>
      <c r="D5" s="69"/>
      <c r="E5" s="69"/>
      <c r="F5" s="69"/>
    </row>
    <row r="6" spans="2:6" x14ac:dyDescent="0.25">
      <c r="B6" s="69"/>
      <c r="C6" s="70"/>
      <c r="D6" s="70"/>
      <c r="E6" s="70"/>
      <c r="F6" s="70"/>
    </row>
    <row r="7" spans="2:6" ht="15" customHeight="1" x14ac:dyDescent="0.25">
      <c r="B7" s="74" t="s">
        <v>22</v>
      </c>
      <c r="C7" s="5" t="s">
        <v>23</v>
      </c>
      <c r="D7" s="6">
        <v>0</v>
      </c>
      <c r="E7" s="6">
        <v>3000000000</v>
      </c>
      <c r="F7" s="6">
        <f>D7+E7</f>
        <v>3000000000</v>
      </c>
    </row>
    <row r="8" spans="2:6" ht="15" customHeight="1" x14ac:dyDescent="0.25">
      <c r="B8" s="75"/>
      <c r="C8" s="5" t="s">
        <v>29</v>
      </c>
      <c r="D8" s="6">
        <v>0</v>
      </c>
      <c r="E8" s="6">
        <v>1000000000</v>
      </c>
      <c r="F8" s="6">
        <f t="shared" ref="F8:F23" si="0">D8+E8</f>
        <v>1000000000</v>
      </c>
    </row>
    <row r="9" spans="2:6" ht="15" customHeight="1" x14ac:dyDescent="0.25">
      <c r="B9" s="76" t="s">
        <v>19</v>
      </c>
      <c r="C9" s="77"/>
      <c r="D9" s="7">
        <v>0</v>
      </c>
      <c r="E9" s="7">
        <v>4000000000</v>
      </c>
      <c r="F9" s="7">
        <f t="shared" si="0"/>
        <v>4000000000</v>
      </c>
    </row>
    <row r="10" spans="2:6" ht="15" customHeight="1" x14ac:dyDescent="0.25">
      <c r="B10" s="74" t="s">
        <v>24</v>
      </c>
      <c r="C10" s="5" t="s">
        <v>25</v>
      </c>
      <c r="D10" s="6">
        <v>18750000</v>
      </c>
      <c r="E10" s="6">
        <v>6250000</v>
      </c>
      <c r="F10" s="6">
        <f t="shared" si="0"/>
        <v>25000000</v>
      </c>
    </row>
    <row r="11" spans="2:6" ht="15" customHeight="1" x14ac:dyDescent="0.25">
      <c r="B11" s="78"/>
      <c r="C11" s="5" t="s">
        <v>21</v>
      </c>
      <c r="D11" s="6">
        <v>11000000</v>
      </c>
      <c r="E11" s="6">
        <v>7000000</v>
      </c>
      <c r="F11" s="6">
        <f t="shared" si="0"/>
        <v>18000000</v>
      </c>
    </row>
    <row r="12" spans="2:6" ht="15" customHeight="1" x14ac:dyDescent="0.25">
      <c r="B12" s="78"/>
      <c r="C12" s="5" t="s">
        <v>20</v>
      </c>
      <c r="D12" s="6">
        <v>1027433176</v>
      </c>
      <c r="E12" s="6">
        <v>2500000000</v>
      </c>
      <c r="F12" s="6">
        <f t="shared" si="0"/>
        <v>3527433176</v>
      </c>
    </row>
    <row r="13" spans="2:6" ht="15" customHeight="1" x14ac:dyDescent="0.25">
      <c r="B13" s="75"/>
      <c r="C13" s="5" t="s">
        <v>31</v>
      </c>
      <c r="D13" s="6">
        <v>0</v>
      </c>
      <c r="E13" s="6">
        <v>1706358000</v>
      </c>
      <c r="F13" s="6">
        <f t="shared" si="0"/>
        <v>1706358000</v>
      </c>
    </row>
    <row r="14" spans="2:6" ht="15" customHeight="1" x14ac:dyDescent="0.25">
      <c r="B14" s="76" t="s">
        <v>19</v>
      </c>
      <c r="C14" s="77"/>
      <c r="D14" s="7">
        <v>1057183176</v>
      </c>
      <c r="E14" s="7">
        <v>4219608000</v>
      </c>
      <c r="F14" s="7">
        <f t="shared" si="0"/>
        <v>5276791176</v>
      </c>
    </row>
    <row r="15" spans="2:6" ht="15" customHeight="1" x14ac:dyDescent="0.25">
      <c r="B15" s="74" t="s">
        <v>26</v>
      </c>
      <c r="C15" s="8" t="s">
        <v>28</v>
      </c>
      <c r="D15" s="9">
        <v>5850499</v>
      </c>
      <c r="E15" s="9">
        <v>33785326</v>
      </c>
      <c r="F15" s="9">
        <f t="shared" si="0"/>
        <v>39635825</v>
      </c>
    </row>
    <row r="16" spans="2:6" ht="15" customHeight="1" x14ac:dyDescent="0.25">
      <c r="B16" s="78"/>
      <c r="C16" s="5" t="s">
        <v>18</v>
      </c>
      <c r="D16" s="6">
        <v>90750</v>
      </c>
      <c r="E16" s="6">
        <v>383463</v>
      </c>
      <c r="F16" s="6">
        <f t="shared" si="0"/>
        <v>474213</v>
      </c>
    </row>
    <row r="17" spans="2:6" ht="15" customHeight="1" x14ac:dyDescent="0.25">
      <c r="B17" s="78"/>
      <c r="C17" s="5" t="s">
        <v>21</v>
      </c>
      <c r="D17" s="6">
        <v>0</v>
      </c>
      <c r="E17" s="6">
        <v>5057195</v>
      </c>
      <c r="F17" s="6">
        <f t="shared" si="0"/>
        <v>5057195</v>
      </c>
    </row>
    <row r="18" spans="2:6" ht="15" customHeight="1" x14ac:dyDescent="0.25">
      <c r="B18" s="78"/>
      <c r="C18" s="5" t="s">
        <v>20</v>
      </c>
      <c r="D18" s="6">
        <v>1276221</v>
      </c>
      <c r="E18" s="6">
        <v>2471859</v>
      </c>
      <c r="F18" s="6">
        <f t="shared" si="0"/>
        <v>3748080</v>
      </c>
    </row>
    <row r="19" spans="2:6" ht="15" customHeight="1" x14ac:dyDescent="0.25">
      <c r="B19" s="78"/>
      <c r="C19" s="5" t="s">
        <v>33</v>
      </c>
      <c r="D19" s="6">
        <v>0</v>
      </c>
      <c r="E19" s="6">
        <v>4958600</v>
      </c>
      <c r="F19" s="6">
        <f t="shared" si="0"/>
        <v>4958600</v>
      </c>
    </row>
    <row r="20" spans="2:6" ht="15" customHeight="1" x14ac:dyDescent="0.25">
      <c r="B20" s="78"/>
      <c r="C20" s="5" t="s">
        <v>30</v>
      </c>
      <c r="D20" s="6">
        <v>0</v>
      </c>
      <c r="E20" s="6">
        <v>100000000</v>
      </c>
      <c r="F20" s="6">
        <f t="shared" si="0"/>
        <v>100000000</v>
      </c>
    </row>
    <row r="21" spans="2:6" ht="15" customHeight="1" x14ac:dyDescent="0.25">
      <c r="B21" s="10"/>
      <c r="C21" s="11" t="s">
        <v>32</v>
      </c>
      <c r="D21" s="12">
        <v>0</v>
      </c>
      <c r="E21" s="12">
        <v>588000000</v>
      </c>
      <c r="F21" s="12">
        <f t="shared" si="0"/>
        <v>588000000</v>
      </c>
    </row>
    <row r="22" spans="2:6" ht="15" customHeight="1" x14ac:dyDescent="0.25">
      <c r="B22" s="76" t="s">
        <v>19</v>
      </c>
      <c r="C22" s="77"/>
      <c r="D22" s="7">
        <f>SUM(D15:D21)</f>
        <v>7217470</v>
      </c>
      <c r="E22" s="7">
        <f t="shared" ref="E22:F22" si="1">SUM(E15:E21)</f>
        <v>734656443</v>
      </c>
      <c r="F22" s="7">
        <f t="shared" si="1"/>
        <v>741873913</v>
      </c>
    </row>
    <row r="23" spans="2:6" ht="15" customHeight="1" x14ac:dyDescent="0.25">
      <c r="B23" s="71" t="s">
        <v>27</v>
      </c>
      <c r="C23" s="72"/>
      <c r="D23" s="7">
        <f>D9+D14+D22</f>
        <v>1064400646</v>
      </c>
      <c r="E23" s="7">
        <f>E9+E14+E22</f>
        <v>8954264443</v>
      </c>
      <c r="F23" s="7">
        <f t="shared" si="0"/>
        <v>10018665089</v>
      </c>
    </row>
    <row r="24" spans="2:6" x14ac:dyDescent="0.25">
      <c r="B24" s="73"/>
      <c r="C24" s="73"/>
      <c r="D24" s="73"/>
      <c r="E24" s="73"/>
    </row>
    <row r="25" spans="2:6" x14ac:dyDescent="0.25">
      <c r="E25" s="2"/>
    </row>
  </sheetData>
  <mergeCells count="16">
    <mergeCell ref="B23:C23"/>
    <mergeCell ref="B24:E24"/>
    <mergeCell ref="B7:B8"/>
    <mergeCell ref="B9:C9"/>
    <mergeCell ref="B10:B13"/>
    <mergeCell ref="B14:C14"/>
    <mergeCell ref="B15:B20"/>
    <mergeCell ref="B22:C22"/>
    <mergeCell ref="B1:E1"/>
    <mergeCell ref="B2:F2"/>
    <mergeCell ref="B3:E3"/>
    <mergeCell ref="B4:B6"/>
    <mergeCell ref="C4:C6"/>
    <mergeCell ref="D4:D6"/>
    <mergeCell ref="E4:E6"/>
    <mergeCell ref="F4:F6"/>
  </mergeCells>
  <pageMargins left="0.78740157499999996" right="0.78740157499999996" top="0.984251969" bottom="0.984251969" header="0.4921259845" footer="0.4921259845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VaVaI bez EU a FM</vt:lpstr>
      <vt:lpstr>EU-VVI 2023</vt:lpstr>
      <vt:lpstr>'EU-VVI 2023'!Oblast_tisku</vt:lpstr>
      <vt:lpstr>'VaVaI bez EU a FM'!Oblast_tisku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Hrstková Alexandra Ing.</dc:creator>
  <cp:lastModifiedBy>Špičková Hana</cp:lastModifiedBy>
  <cp:lastPrinted>2022-06-07T12:45:24Z</cp:lastPrinted>
  <dcterms:created xsi:type="dcterms:W3CDTF">2021-05-20T07:54:43Z</dcterms:created>
  <dcterms:modified xsi:type="dcterms:W3CDTF">2022-06-07T12:45:31Z</dcterms:modified>
</cp:coreProperties>
</file>